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3-14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<sst xmlns="http://schemas.openxmlformats.org/spreadsheetml/2006/main" count="100" uniqueCount="39">
  <si>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</si>
  <si>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</si>
  <si>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</si>
  <si>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</si>
  <si>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</si>
  <si>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</si>
  <si>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</si>
  <si>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</si>
  <si>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</si>
  <si>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</si>
  <si>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</si>
  <si>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</si>
  <si>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</si>
  <si>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</si>
  <si>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</si>
  <si>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</si>
  <si>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</si>
  <si>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</si>
  <si>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</si>
  <si>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</si>
  <si>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</si>
  <si>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</si>
  <si>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</si>
  <si>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Total Both Aircraft  </t>
  </si>
  <si>
    <t>Hours by Activity 2013 - 2014</t>
  </si>
  <si>
    <t>Queensland Government Air Wing - Hours by Activity 13/14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</si>
  <si>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</si>
  <si>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</si>
  <si>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</si>
  <si>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</si>
  <si>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</si>
  <si>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</si>
  <si>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</si>
  <si>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</si>
  <si>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</si>
  <si>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</si>
  <si>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</si>
  <si>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</si>
  <si>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As at: 31 Mar 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</si>
</sst>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25</v>
      </c>
    </row>
    <row r="2" ht="29.25" customHeight="1">
      <c r="A2" s="9" t="str">
        <f>'Hours by Activity by month'!F1</f>
        <v>As at: 31 Mar 14</v>
      </c>
    </row>
    <row r="3" spans="1:9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  <c r="I3" t="s">
        <v>15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22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18.1</v>
      </c>
      <c r="D5" s="4">
        <f aca="true" t="shared" si="0" ref="D5:D13">SUM(B5:C5)</f>
        <v>18.1</v>
      </c>
      <c r="E5" s="22">
        <f>(D5/D14)</f>
        <v>0.048382785351510305</v>
      </c>
    </row>
    <row r="6" spans="1:5" ht="28.5">
      <c r="A6" s="11" t="s">
        <v>22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22">
        <f>D6/D14</f>
        <v>0</v>
      </c>
    </row>
    <row r="7" spans="1:5" ht="14.25">
      <c r="A7" s="1" t="s">
        <v>17</v>
      </c>
      <c r="B7" s="4">
        <f>'Hours by Activity by month'!C8</f>
        <v>0</v>
      </c>
      <c r="C7" s="4">
        <f>'Hours by Activity by month'!C22</f>
        <v>0</v>
      </c>
      <c r="D7" s="4">
        <f t="shared" si="0"/>
        <v>0</v>
      </c>
      <c r="E7" s="22">
        <f>(D7/D14)</f>
        <v>0</v>
      </c>
    </row>
    <row r="8" spans="1:5" ht="14.25">
      <c r="A8" s="1" t="s">
        <v>5</v>
      </c>
      <c r="B8" s="4">
        <f>'Hours by Activity by month'!C9</f>
        <v>149.5</v>
      </c>
      <c r="C8" s="4">
        <f>'Hours by Activity by month'!C23</f>
        <v>105.79999999999998</v>
      </c>
      <c r="D8" s="4">
        <f t="shared" si="0"/>
        <v>255.29999999999998</v>
      </c>
      <c r="E8" s="22">
        <f>(D8/D14)</f>
        <v>0.682437850842021</v>
      </c>
    </row>
    <row r="9" spans="1:5" ht="14.25">
      <c r="A9" s="1" t="s">
        <v>6</v>
      </c>
      <c r="B9" s="4">
        <f>'Hours by Activity by month'!C10</f>
        <v>68.8</v>
      </c>
      <c r="C9" s="4">
        <f>'Hours by Activity by month'!C24</f>
        <v>8.100000000000001</v>
      </c>
      <c r="D9" s="4">
        <f t="shared" si="0"/>
        <v>76.9</v>
      </c>
      <c r="E9" s="22">
        <f>(D9/D14)</f>
        <v>0.20556001069232832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0</v>
      </c>
      <c r="D10" s="4">
        <f t="shared" si="0"/>
        <v>0</v>
      </c>
      <c r="E10" s="22">
        <f>(D10/D14)</f>
        <v>0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4.7</v>
      </c>
      <c r="D11" s="4">
        <f t="shared" si="0"/>
        <v>4.7</v>
      </c>
      <c r="E11" s="22">
        <f>(D11/D14)</f>
        <v>0.012563485699010963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3.4</v>
      </c>
      <c r="D12" s="4">
        <f t="shared" si="0"/>
        <v>3.4</v>
      </c>
      <c r="E12" s="22">
        <f>(D12/D14)</f>
        <v>0.009088479016305802</v>
      </c>
    </row>
    <row r="13" spans="1:5" ht="14.25">
      <c r="A13" s="1" t="s">
        <v>10</v>
      </c>
      <c r="B13" s="4">
        <f>'Hours by Activity by month'!C14</f>
        <v>2.3</v>
      </c>
      <c r="C13" s="4">
        <f>'Hours by Activity by month'!C28</f>
        <v>13.4</v>
      </c>
      <c r="D13" s="4">
        <f t="shared" si="0"/>
        <v>15.7</v>
      </c>
      <c r="E13" s="22">
        <f>(D13/D14)</f>
        <v>0.04196738839882385</v>
      </c>
    </row>
    <row r="14" spans="1:5" ht="14.25">
      <c r="A14" s="1" t="s">
        <v>11</v>
      </c>
      <c r="B14" s="4">
        <f>SUM(B4:B13)</f>
        <v>220.60000000000002</v>
      </c>
      <c r="C14" s="4">
        <f>SUM(C4:C13)</f>
        <v>153.49999999999997</v>
      </c>
      <c r="D14" s="4">
        <f>SUM(D4:D13)</f>
        <v>374.0999999999999</v>
      </c>
      <c r="E14" s="22">
        <f>SUM(E4:E13)</f>
        <v>1.0000000000000002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90" zoomScaleNormal="90" zoomScalePageLayoutView="0" workbookViewId="0" topLeftCell="A1">
      <selection activeCell="S7" sqref="S7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38</v>
      </c>
    </row>
    <row r="2" ht="11.25" customHeight="1"/>
    <row r="3" spans="2:16" s="2" customFormat="1" ht="41.25" customHeight="1">
      <c r="B3" s="10" t="s">
        <v>21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14" t="s">
        <v>31</v>
      </c>
      <c r="K3" s="14" t="s">
        <v>32</v>
      </c>
      <c r="L3" s="14" t="s">
        <v>33</v>
      </c>
      <c r="M3" s="14" t="s">
        <v>34</v>
      </c>
      <c r="N3" s="14" t="s">
        <v>35</v>
      </c>
      <c r="O3" s="14" t="s">
        <v>36</v>
      </c>
      <c r="P3" s="14" t="s">
        <v>37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1" t="s">
        <v>22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149.5</v>
      </c>
      <c r="D9" s="4"/>
      <c r="E9" s="4">
        <v>16</v>
      </c>
      <c r="F9" s="4">
        <v>12</v>
      </c>
      <c r="G9" s="4">
        <v>22.4</v>
      </c>
      <c r="H9" s="4">
        <v>23.8</v>
      </c>
      <c r="I9" s="4">
        <v>21.4</v>
      </c>
      <c r="J9" s="4">
        <v>6.7</v>
      </c>
      <c r="K9" s="4">
        <v>25</v>
      </c>
      <c r="L9" s="4">
        <v>15.4</v>
      </c>
      <c r="M9" s="4">
        <v>6.8</v>
      </c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68.8</v>
      </c>
      <c r="D10" s="4"/>
      <c r="E10" s="4">
        <v>13.2</v>
      </c>
      <c r="F10" s="4">
        <v>7.1</v>
      </c>
      <c r="G10" s="4">
        <v>12.3</v>
      </c>
      <c r="H10" s="4">
        <v>3.5</v>
      </c>
      <c r="I10" s="4">
        <v>5.6</v>
      </c>
      <c r="J10" s="4">
        <v>2.1</v>
      </c>
      <c r="K10" s="4">
        <v>3.7</v>
      </c>
      <c r="L10" s="4">
        <v>1.9</v>
      </c>
      <c r="M10" s="4">
        <v>19.4</v>
      </c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2.3</v>
      </c>
      <c r="D14" s="4"/>
      <c r="E14" s="4"/>
      <c r="F14" s="4"/>
      <c r="G14" s="4">
        <v>0.3</v>
      </c>
      <c r="H14" s="4"/>
      <c r="I14" s="4"/>
      <c r="J14" s="4"/>
      <c r="K14" s="4"/>
      <c r="L14" s="4">
        <v>2</v>
      </c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220.60000000000002</v>
      </c>
      <c r="D15" s="4"/>
      <c r="E15" s="4">
        <f>SUM(E5:E14)</f>
        <v>29.2</v>
      </c>
      <c r="F15" s="4">
        <f aca="true" t="shared" si="1" ref="F15:P15">SUM(F5:F14)</f>
        <v>19.1</v>
      </c>
      <c r="G15" s="4">
        <f t="shared" si="1"/>
        <v>35</v>
      </c>
      <c r="H15" s="4">
        <f t="shared" si="1"/>
        <v>27.3</v>
      </c>
      <c r="I15" s="4">
        <f t="shared" si="1"/>
        <v>27</v>
      </c>
      <c r="J15" s="4">
        <f t="shared" si="1"/>
        <v>8.8</v>
      </c>
      <c r="K15" s="4">
        <f t="shared" si="1"/>
        <v>28.7</v>
      </c>
      <c r="L15" s="4">
        <f>SUM(L5:L14)</f>
        <v>19.3</v>
      </c>
      <c r="M15" s="4">
        <f t="shared" si="1"/>
        <v>26.2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1">
        <f>SUM(E15:P15)</f>
        <v>220.6</v>
      </c>
      <c r="R15" s="8"/>
    </row>
    <row r="16" ht="7.5" customHeight="1"/>
    <row r="17" spans="2:16" ht="48.75" customHeight="1">
      <c r="B17" s="10" t="s">
        <v>20</v>
      </c>
      <c r="C17" s="2"/>
      <c r="D17" s="2"/>
      <c r="E17" s="15" t="s">
        <v>26</v>
      </c>
      <c r="F17" s="15" t="s">
        <v>27</v>
      </c>
      <c r="G17" s="15" t="s">
        <v>28</v>
      </c>
      <c r="H17" s="15" t="s">
        <v>29</v>
      </c>
      <c r="I17" s="15" t="s">
        <v>30</v>
      </c>
      <c r="J17" s="15" t="s">
        <v>31</v>
      </c>
      <c r="K17" s="15" t="s">
        <v>32</v>
      </c>
      <c r="L17" s="15" t="s">
        <v>33</v>
      </c>
      <c r="M17" s="15" t="s">
        <v>34</v>
      </c>
      <c r="N17" s="15" t="s">
        <v>35</v>
      </c>
      <c r="O17" s="15" t="s">
        <v>36</v>
      </c>
      <c r="P17" s="15" t="s">
        <v>37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18.1</v>
      </c>
      <c r="D20" s="4"/>
      <c r="E20" s="4"/>
      <c r="F20" s="4"/>
      <c r="G20" s="4">
        <v>5.4</v>
      </c>
      <c r="H20" s="4"/>
      <c r="I20" s="4"/>
      <c r="J20" s="4"/>
      <c r="K20" s="4"/>
      <c r="L20" s="4">
        <v>9</v>
      </c>
      <c r="M20" s="4">
        <v>3.7</v>
      </c>
      <c r="N20" s="4"/>
      <c r="O20" s="4"/>
      <c r="P20" s="4"/>
    </row>
    <row r="21" spans="2:16" ht="27.75" customHeight="1">
      <c r="B21" s="11" t="s">
        <v>22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105.79999999999998</v>
      </c>
      <c r="D23" s="4"/>
      <c r="E23" s="4">
        <v>13.2</v>
      </c>
      <c r="F23" s="4">
        <v>3.5</v>
      </c>
      <c r="G23" s="4">
        <v>22.6</v>
      </c>
      <c r="H23" s="4">
        <v>16.4</v>
      </c>
      <c r="I23" s="4">
        <v>3.4</v>
      </c>
      <c r="J23" s="4">
        <v>1.7</v>
      </c>
      <c r="K23" s="4">
        <v>11.1</v>
      </c>
      <c r="L23" s="4">
        <v>24.3</v>
      </c>
      <c r="M23" s="4">
        <v>9.6</v>
      </c>
      <c r="N23" s="4"/>
      <c r="O23" s="4"/>
      <c r="P23" s="4"/>
    </row>
    <row r="24" spans="2:16" ht="15.75" customHeight="1">
      <c r="B24" s="1" t="s">
        <v>6</v>
      </c>
      <c r="C24" s="4">
        <f t="shared" si="2"/>
        <v>8.100000000000001</v>
      </c>
      <c r="D24" s="4"/>
      <c r="E24" s="4">
        <v>2.4</v>
      </c>
      <c r="F24" s="4" t="s">
        <v>15</v>
      </c>
      <c r="G24" s="4"/>
      <c r="H24" s="4">
        <v>1.5</v>
      </c>
      <c r="I24" s="4"/>
      <c r="J24" s="4">
        <v>1</v>
      </c>
      <c r="K24" s="4"/>
      <c r="L24" s="4">
        <v>3.2</v>
      </c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4.7</v>
      </c>
      <c r="D26" s="4"/>
      <c r="E26" s="4"/>
      <c r="F26" s="4"/>
      <c r="G26" s="4">
        <v>4.7</v>
      </c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3.4</v>
      </c>
      <c r="D27" s="4"/>
      <c r="E27" s="4"/>
      <c r="F27" s="4"/>
      <c r="G27" s="4"/>
      <c r="H27" s="4"/>
      <c r="I27" s="4"/>
      <c r="J27" s="4">
        <v>3.4</v>
      </c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13.4</v>
      </c>
      <c r="D28" s="4"/>
      <c r="E28" s="4"/>
      <c r="F28" s="4">
        <v>1</v>
      </c>
      <c r="G28" s="4">
        <v>2.3</v>
      </c>
      <c r="H28" s="4">
        <v>6.3</v>
      </c>
      <c r="I28" s="4"/>
      <c r="J28" s="4">
        <v>1.8</v>
      </c>
      <c r="K28" s="4"/>
      <c r="L28" s="4">
        <v>2</v>
      </c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153.49999999999997</v>
      </c>
      <c r="D29" s="4"/>
      <c r="E29" s="4">
        <f>SUM(E19:E28)</f>
        <v>15.6</v>
      </c>
      <c r="F29" s="4">
        <f>SUM(F19:F28)</f>
        <v>4.5</v>
      </c>
      <c r="G29" s="4">
        <f>SUM(G19:G28)</f>
        <v>35</v>
      </c>
      <c r="H29" s="4">
        <f aca="true" t="shared" si="3" ref="H29:P29">SUM(H19:H28)</f>
        <v>24.2</v>
      </c>
      <c r="I29" s="4">
        <f t="shared" si="3"/>
        <v>3.4</v>
      </c>
      <c r="J29" s="4">
        <f t="shared" si="3"/>
        <v>7.8999999999999995</v>
      </c>
      <c r="K29" s="4">
        <f t="shared" si="3"/>
        <v>11.1</v>
      </c>
      <c r="L29" s="4">
        <f t="shared" si="3"/>
        <v>38.5</v>
      </c>
      <c r="M29" s="4">
        <f t="shared" si="3"/>
        <v>13.3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153.5</v>
      </c>
    </row>
    <row r="30" spans="14:17" ht="14.25">
      <c r="N30" s="18" t="s">
        <v>23</v>
      </c>
      <c r="O30" s="19"/>
      <c r="P30" s="20"/>
      <c r="Q30" s="4">
        <f>Q29+Q15</f>
        <v>374.1</v>
      </c>
    </row>
  </sheetData>
  <sheetProtection/>
  <printOptions/>
  <pageMargins left="0.3937007874015748" right="0.7480314960629921" top="0.8267716535433071" bottom="0.96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Blair Ryan</cp:lastModifiedBy>
  <cp:lastPrinted>2014-04-23T02:10:21Z</cp:lastPrinted>
  <dcterms:created xsi:type="dcterms:W3CDTF">2009-05-25T03:53:19Z</dcterms:created>
  <dcterms:modified xsi:type="dcterms:W3CDTF">2014-07-02T00:13:15Z</dcterms:modified>
  <cp:category/>
  <cp:version/>
  <cp:contentType/>
  <cp:contentStatus/>
</cp:coreProperties>
</file>